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In Process\"/>
    </mc:Choice>
  </mc:AlternateContent>
  <bookViews>
    <workbookView xWindow="0" yWindow="0" windowWidth="28800" windowHeight="12435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33" i="1" s="1"/>
  <c r="H24" i="1"/>
  <c r="D24" i="1"/>
  <c r="D19" i="1"/>
  <c r="F16" i="1"/>
  <c r="B19" i="1" s="1"/>
  <c r="F33" i="1" l="1"/>
  <c r="F19" i="1"/>
  <c r="F8" i="1"/>
  <c r="G12" i="1" s="1"/>
  <c r="F12" i="1" l="1"/>
</calcChain>
</file>

<file path=xl/sharedStrings.xml><?xml version="1.0" encoding="utf-8"?>
<sst xmlns="http://schemas.openxmlformats.org/spreadsheetml/2006/main" count="42" uniqueCount="26">
  <si>
    <t>Statewide cost per Square Foot - FY15</t>
  </si>
  <si>
    <t>Total Lease Cost</t>
  </si>
  <si>
    <t>Total</t>
  </si>
  <si>
    <t>/</t>
  </si>
  <si>
    <t>=</t>
  </si>
  <si>
    <t>Lease Cost</t>
  </si>
  <si>
    <t>-</t>
  </si>
  <si>
    <t>Actual Lease Aid</t>
  </si>
  <si>
    <t>Total Expected Cost</t>
  </si>
  <si>
    <t>Per Pupil Lease Cost - FY 15</t>
  </si>
  <si>
    <t>Pupil Count</t>
  </si>
  <si>
    <t>Per Pupil Lease Cost</t>
  </si>
  <si>
    <t xml:space="preserve">Statewide Average Per Pupil Cost </t>
  </si>
  <si>
    <t>Difference</t>
  </si>
  <si>
    <t>Difference in Lease Aid</t>
  </si>
  <si>
    <t>Percentage of Excess Cost of Lease from General Fund</t>
  </si>
  <si>
    <t>+</t>
  </si>
  <si>
    <t>Excess Dollars from General Fund</t>
  </si>
  <si>
    <t>Statewide Cost Per Square Foot</t>
  </si>
  <si>
    <t>Dollar Amount of Excess Dollars from General Funds</t>
  </si>
  <si>
    <t>Schools must pay at least 10% of Lease Cost</t>
  </si>
  <si>
    <t>Monitoring Lease Costs Utilizing the Four Methods</t>
  </si>
  <si>
    <t xml:space="preserve"> Input the required variables in the yellow squares, and the blue squares will automatically update.</t>
  </si>
  <si>
    <t>Square Feet</t>
  </si>
  <si>
    <t>(Required:10%</t>
  </si>
  <si>
    <t>Actual Lease Aid)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</si>
</sst>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20"/>
      <color theme="1"/>
      <name val="Times New Roman"/>
      <family val="1"/>
    </font>
    <font>
      <u/>
      <sz val="20"/>
      <color theme="1"/>
      <name val="Times New Roman"/>
      <family val="1"/>
    </font>
    <font>
      <b/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8B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 applyProtection="1">
      <alignment horizontal="center" wrapText="1"/>
    </xf>
    <xf numFmtId="0" fontId="2" fillId="0" borderId="0" xfId="0" applyFo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164" fontId="2" fillId="2" borderId="5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43" fontId="2" fillId="2" borderId="0" xfId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164" fontId="3" fillId="3" borderId="0" xfId="0" applyNumberFormat="1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1" xfId="0" applyFont="1" applyBorder="1" applyProtection="1"/>
    <xf numFmtId="0" fontId="4" fillId="0" borderId="1" xfId="0" applyFont="1" applyBorder="1" applyProtection="1"/>
    <xf numFmtId="0" fontId="2" fillId="0" borderId="8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164" fontId="2" fillId="2" borderId="0" xfId="0" applyNumberFormat="1" applyFont="1" applyFill="1" applyBorder="1" applyProtection="1">
      <protection locked="0"/>
    </xf>
    <xf numFmtId="164" fontId="5" fillId="3" borderId="0" xfId="0" applyNumberFormat="1" applyFont="1" applyFill="1" applyBorder="1" applyProtection="1"/>
    <xf numFmtId="0" fontId="4" fillId="0" borderId="0" xfId="0" applyFont="1" applyBorder="1" applyProtection="1"/>
    <xf numFmtId="164" fontId="3" fillId="3" borderId="5" xfId="0" applyNumberFormat="1" applyFont="1" applyFill="1" applyBorder="1" applyProtection="1"/>
    <xf numFmtId="10" fontId="5" fillId="3" borderId="0" xfId="0" applyNumberFormat="1" applyFont="1" applyFill="1" applyBorder="1" applyProtection="1"/>
    <xf numFmtId="44" fontId="2" fillId="2" borderId="5" xfId="2" applyFont="1" applyFill="1" applyBorder="1" applyProtection="1">
      <protection locked="0"/>
    </xf>
    <xf numFmtId="44" fontId="3" fillId="3" borderId="0" xfId="2" applyFont="1" applyFill="1" applyBorder="1" applyProtection="1"/>
    <xf numFmtId="44" fontId="2" fillId="2" borderId="0" xfId="2" applyFont="1" applyFill="1" applyBorder="1" applyProtection="1">
      <protection locked="0"/>
    </xf>
    <xf numFmtId="44" fontId="5" fillId="3" borderId="0" xfId="0" applyNumberFormat="1" applyFont="1" applyFill="1" applyBorder="1" applyProtection="1"/>
    <xf numFmtId="1" fontId="2" fillId="2" borderId="0" xfId="0" applyNumberFormat="1" applyFont="1" applyFill="1" applyBorder="1" applyProtection="1">
      <protection locked="0"/>
    </xf>
    <xf numFmtId="44" fontId="5" fillId="3" borderId="0" xfId="2" applyFont="1" applyFill="1" applyBorder="1" applyProtection="1"/>
    <xf numFmtId="164" fontId="5" fillId="3" borderId="1" xfId="0" applyNumberFormat="1" applyFont="1" applyFill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2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6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168648</xdr:colOff>
      <xdr:row>0</xdr:row>
      <xdr:rowOff>100853</xdr:rowOff>
    </xdr:from>
    <xdr:to>
      <xdr:col>1</xdr:col>
      <xdr:colOff>1254498</xdr:colOff>
      <xdr:row>3</xdr:row>
      <xdr:rowOff>116433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48" y="100853"/>
          <a:ext cx="1085850" cy="587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zoomScalePageLayoutView="85" workbookViewId="0">
      <selection activeCell="D16" sqref="D16"/>
    </sheetView>
  </sheetViews>
  <sheetFormatPr defaultColWidth="9.140625" defaultRowHeight="15" x14ac:dyDescent="0.25"/>
  <cols>
    <col min="1" max="1" width="4.5703125" style="2" customWidth="1"/>
    <col min="2" max="2" width="19" style="2" customWidth="1"/>
    <col min="3" max="3" width="8" style="2" customWidth="1"/>
    <col min="4" max="4" width="21.140625" style="2" customWidth="1"/>
    <col min="5" max="5" width="11" style="2" customWidth="1"/>
    <col min="6" max="6" width="22" style="2" customWidth="1"/>
    <col min="7" max="7" width="9.140625" style="2"/>
    <col min="8" max="8" width="20.140625" style="2" customWidth="1"/>
    <col min="9" max="9" width="9.140625" style="2"/>
    <col min="10" max="10" width="4.5703125" style="2" customWidth="1"/>
    <col min="11" max="16384" width="9.140625" style="2"/>
  </cols>
  <sheetData>
    <row r="1" spans="1:11" x14ac:dyDescent="0.25">
      <c r="A1" s="7"/>
      <c r="D1" s="42" t="s">
        <v>21</v>
      </c>
      <c r="E1" s="42"/>
      <c r="F1" s="42"/>
      <c r="G1" s="42"/>
      <c r="H1" s="42"/>
    </row>
    <row r="2" spans="1:11" ht="15" customHeight="1" x14ac:dyDescent="0.25">
      <c r="A2" s="7"/>
      <c r="D2" s="42"/>
      <c r="E2" s="42"/>
      <c r="F2" s="42"/>
      <c r="G2" s="42"/>
      <c r="H2" s="42"/>
      <c r="I2" s="34"/>
    </row>
    <row r="3" spans="1:11" ht="15" customHeight="1" x14ac:dyDescent="0.4">
      <c r="A3" s="7"/>
      <c r="D3" s="35"/>
      <c r="E3" s="35"/>
      <c r="F3" s="35"/>
      <c r="G3" s="35"/>
      <c r="H3" s="35"/>
      <c r="I3" s="34"/>
    </row>
    <row r="4" spans="1:11" ht="12" customHeight="1" x14ac:dyDescent="0.25">
      <c r="A4" s="36"/>
      <c r="B4" s="34"/>
      <c r="C4" s="43" t="s">
        <v>22</v>
      </c>
      <c r="D4" s="43"/>
      <c r="E4" s="43"/>
      <c r="F4" s="43"/>
      <c r="G4" s="43"/>
      <c r="H4" s="43"/>
      <c r="I4" s="43"/>
      <c r="J4" s="34"/>
    </row>
    <row r="5" spans="1:11" ht="12" customHeight="1" x14ac:dyDescent="0.25">
      <c r="A5" s="36"/>
      <c r="B5" s="34"/>
      <c r="C5" s="1"/>
      <c r="D5" s="1"/>
      <c r="E5" s="1"/>
      <c r="F5" s="1"/>
      <c r="G5" s="1"/>
      <c r="H5" s="1"/>
      <c r="I5" s="1"/>
      <c r="J5" s="34"/>
    </row>
    <row r="6" spans="1:11" ht="15.75" x14ac:dyDescent="0.25">
      <c r="A6" s="5"/>
      <c r="B6" s="40" t="s">
        <v>18</v>
      </c>
      <c r="C6" s="41"/>
      <c r="D6" s="41"/>
      <c r="E6" s="41"/>
      <c r="F6" s="41"/>
      <c r="G6" s="41"/>
      <c r="H6" s="41"/>
      <c r="I6" s="3"/>
      <c r="J6" s="4"/>
      <c r="K6" s="5"/>
    </row>
    <row r="7" spans="1:11" x14ac:dyDescent="0.25">
      <c r="A7" s="7"/>
      <c r="B7" s="37" t="s">
        <v>1</v>
      </c>
      <c r="C7" s="7"/>
      <c r="D7" s="10" t="s">
        <v>23</v>
      </c>
      <c r="E7" s="7"/>
      <c r="F7" s="10" t="s">
        <v>2</v>
      </c>
      <c r="G7" s="7"/>
      <c r="H7" s="7"/>
      <c r="I7" s="7"/>
      <c r="J7" s="8"/>
      <c r="K7" s="7"/>
    </row>
    <row r="8" spans="1:11" x14ac:dyDescent="0.25">
      <c r="A8" s="7"/>
      <c r="B8" s="9">
        <v>660000</v>
      </c>
      <c r="C8" s="10" t="s">
        <v>3</v>
      </c>
      <c r="D8" s="11">
        <v>45793</v>
      </c>
      <c r="E8" s="12" t="s">
        <v>4</v>
      </c>
      <c r="F8" s="13">
        <f>B8/D8</f>
        <v>14.412683161181841</v>
      </c>
      <c r="G8" s="7"/>
      <c r="H8" s="7"/>
      <c r="I8" s="7"/>
      <c r="J8" s="8"/>
      <c r="K8" s="7"/>
    </row>
    <row r="9" spans="1:11" x14ac:dyDescent="0.25">
      <c r="A9" s="7"/>
      <c r="B9" s="6"/>
      <c r="C9" s="7"/>
      <c r="D9" s="7"/>
      <c r="E9" s="7"/>
      <c r="F9" s="7"/>
      <c r="G9" s="7"/>
      <c r="H9" s="7"/>
      <c r="I9" s="7"/>
      <c r="J9" s="8"/>
      <c r="K9" s="7"/>
    </row>
    <row r="10" spans="1:11" x14ac:dyDescent="0.25">
      <c r="A10" s="7"/>
      <c r="B10" s="44" t="s">
        <v>0</v>
      </c>
      <c r="C10" s="39"/>
      <c r="D10" s="39"/>
      <c r="E10" s="39"/>
      <c r="F10" s="13">
        <v>12.47</v>
      </c>
      <c r="G10" s="7"/>
      <c r="H10" s="7"/>
      <c r="I10" s="7"/>
      <c r="J10" s="8"/>
      <c r="K10" s="7"/>
    </row>
    <row r="11" spans="1:11" x14ac:dyDescent="0.25">
      <c r="A11" s="7"/>
      <c r="B11" s="6"/>
      <c r="C11" s="7"/>
      <c r="D11" s="7"/>
      <c r="E11" s="7"/>
      <c r="F11" s="7"/>
      <c r="G11" s="7"/>
      <c r="H11" s="7"/>
      <c r="I11" s="7"/>
      <c r="J11" s="8"/>
      <c r="K11" s="7"/>
    </row>
    <row r="12" spans="1:11" x14ac:dyDescent="0.25">
      <c r="A12" s="7"/>
      <c r="B12" s="15"/>
      <c r="C12" s="16"/>
      <c r="D12" s="38" t="s">
        <v>13</v>
      </c>
      <c r="E12" s="38" t="s">
        <v>4</v>
      </c>
      <c r="F12" s="32">
        <f>F8-F10</f>
        <v>1.94268316118184</v>
      </c>
      <c r="G12" s="17" t="str">
        <f>IF(F8=F10, "Cost per Square Foot is the same as the state", IF(F8&gt;F10, "Cost per Square Foot is higher than the state", IF(F8&lt;F10, "Cost per Square Foot is lower than the state")))</f>
        <v>Cost per Square Foot is higher than the state</v>
      </c>
      <c r="H12" s="16"/>
      <c r="I12" s="16"/>
      <c r="J12" s="18"/>
      <c r="K12" s="7"/>
    </row>
    <row r="13" spans="1:11" x14ac:dyDescent="0.25">
      <c r="A13" s="7"/>
    </row>
    <row r="14" spans="1:11" ht="15.75" x14ac:dyDescent="0.25">
      <c r="A14" s="7"/>
      <c r="B14" s="40" t="s">
        <v>15</v>
      </c>
      <c r="C14" s="41"/>
      <c r="D14" s="41"/>
      <c r="E14" s="41"/>
      <c r="F14" s="41"/>
      <c r="G14" s="41"/>
      <c r="H14" s="41"/>
      <c r="I14" s="19"/>
      <c r="J14" s="20"/>
    </row>
    <row r="15" spans="1:11" x14ac:dyDescent="0.25">
      <c r="A15" s="7"/>
      <c r="B15" s="37" t="s">
        <v>5</v>
      </c>
      <c r="C15" s="7"/>
      <c r="D15" s="14" t="s">
        <v>7</v>
      </c>
      <c r="E15" s="7"/>
      <c r="F15" s="14" t="s">
        <v>14</v>
      </c>
      <c r="G15" s="7"/>
      <c r="H15" s="7"/>
      <c r="I15" s="7"/>
      <c r="J15" s="8"/>
    </row>
    <row r="16" spans="1:11" x14ac:dyDescent="0.25">
      <c r="A16" s="7"/>
      <c r="B16" s="9">
        <v>660000</v>
      </c>
      <c r="C16" s="14" t="s">
        <v>6</v>
      </c>
      <c r="D16" s="21">
        <v>433620</v>
      </c>
      <c r="E16" s="14" t="s">
        <v>4</v>
      </c>
      <c r="F16" s="22">
        <f>B16-D16</f>
        <v>226380</v>
      </c>
      <c r="G16" s="7"/>
      <c r="H16" s="7"/>
      <c r="I16" s="7"/>
      <c r="J16" s="8"/>
    </row>
    <row r="17" spans="1:10" x14ac:dyDescent="0.25">
      <c r="A17" s="7"/>
      <c r="B17" s="6"/>
      <c r="C17" s="7"/>
      <c r="D17" s="7"/>
      <c r="E17" s="7"/>
      <c r="F17" s="7"/>
      <c r="G17" s="7"/>
      <c r="H17" s="7"/>
      <c r="I17" s="7"/>
      <c r="J17" s="8"/>
    </row>
    <row r="18" spans="1:10" x14ac:dyDescent="0.25">
      <c r="A18" s="7"/>
      <c r="B18" s="37" t="s">
        <v>14</v>
      </c>
      <c r="C18" s="7"/>
      <c r="D18" s="14" t="s">
        <v>5</v>
      </c>
      <c r="E18" s="7"/>
      <c r="F18" s="23" t="s">
        <v>15</v>
      </c>
      <c r="G18" s="7"/>
      <c r="H18" s="7"/>
      <c r="I18" s="7"/>
      <c r="J18" s="8"/>
    </row>
    <row r="19" spans="1:10" x14ac:dyDescent="0.25">
      <c r="A19" s="7"/>
      <c r="B19" s="24">
        <f>F16</f>
        <v>226380</v>
      </c>
      <c r="C19" s="14" t="s">
        <v>3</v>
      </c>
      <c r="D19" s="13">
        <f>B16</f>
        <v>660000</v>
      </c>
      <c r="E19" s="14" t="s">
        <v>4</v>
      </c>
      <c r="F19" s="25">
        <f>B19/D19</f>
        <v>0.34300000000000003</v>
      </c>
      <c r="G19" s="7"/>
      <c r="H19" s="7"/>
      <c r="I19" s="7"/>
      <c r="J19" s="8"/>
    </row>
    <row r="20" spans="1:10" x14ac:dyDescent="0.25">
      <c r="A20" s="7"/>
      <c r="B20" s="15"/>
      <c r="C20" s="16"/>
      <c r="D20" s="16"/>
      <c r="E20" s="16"/>
      <c r="F20" s="17" t="s">
        <v>20</v>
      </c>
      <c r="G20" s="16"/>
      <c r="H20" s="16"/>
      <c r="I20" s="16"/>
      <c r="J20" s="18"/>
    </row>
    <row r="21" spans="1:10" x14ac:dyDescent="0.25">
      <c r="A21" s="7"/>
    </row>
    <row r="22" spans="1:10" ht="15.75" x14ac:dyDescent="0.25">
      <c r="A22" s="7"/>
      <c r="B22" s="40" t="s">
        <v>19</v>
      </c>
      <c r="C22" s="41"/>
      <c r="D22" s="41"/>
      <c r="E22" s="41"/>
      <c r="F22" s="41"/>
      <c r="G22" s="41"/>
      <c r="H22" s="41"/>
      <c r="I22" s="19"/>
      <c r="J22" s="20"/>
    </row>
    <row r="23" spans="1:10" x14ac:dyDescent="0.25">
      <c r="A23" s="7"/>
      <c r="B23" s="37" t="s">
        <v>5</v>
      </c>
      <c r="D23" s="10" t="s">
        <v>24</v>
      </c>
      <c r="F23" s="10" t="s">
        <v>25</v>
      </c>
      <c r="H23" s="23" t="s">
        <v>17</v>
      </c>
      <c r="I23" s="7"/>
      <c r="J23" s="8"/>
    </row>
    <row r="24" spans="1:10" x14ac:dyDescent="0.25">
      <c r="A24" s="7"/>
      <c r="B24" s="26">
        <v>660000</v>
      </c>
      <c r="C24" s="10" t="s">
        <v>6</v>
      </c>
      <c r="D24" s="27">
        <f>0.1*B24</f>
        <v>66000</v>
      </c>
      <c r="E24" s="10" t="s">
        <v>16</v>
      </c>
      <c r="F24" s="28">
        <v>433620</v>
      </c>
      <c r="G24" s="10" t="s">
        <v>4</v>
      </c>
      <c r="H24" s="29">
        <f>B24-(0.1*B24+F24)</f>
        <v>160380</v>
      </c>
      <c r="I24" s="7"/>
      <c r="J24" s="8"/>
    </row>
    <row r="25" spans="1:10" x14ac:dyDescent="0.25">
      <c r="A25" s="7"/>
      <c r="B25" s="15"/>
      <c r="C25" s="16"/>
      <c r="D25" s="45" t="s">
        <v>8</v>
      </c>
      <c r="E25" s="45"/>
      <c r="F25" s="45"/>
      <c r="G25" s="16"/>
      <c r="H25" s="16"/>
      <c r="I25" s="16"/>
      <c r="J25" s="18"/>
    </row>
    <row r="26" spans="1:10" x14ac:dyDescent="0.25">
      <c r="A26" s="7"/>
    </row>
    <row r="27" spans="1:10" ht="15.75" x14ac:dyDescent="0.25">
      <c r="A27" s="7"/>
      <c r="B27" s="40" t="s">
        <v>9</v>
      </c>
      <c r="C27" s="41"/>
      <c r="D27" s="41"/>
      <c r="E27" s="41"/>
      <c r="F27" s="41"/>
      <c r="G27" s="41"/>
      <c r="H27" s="41"/>
      <c r="I27" s="19"/>
      <c r="J27" s="20"/>
    </row>
    <row r="28" spans="1:10" x14ac:dyDescent="0.25">
      <c r="A28" s="7"/>
      <c r="B28" s="37" t="s">
        <v>1</v>
      </c>
      <c r="C28" s="7"/>
      <c r="D28" s="14" t="s">
        <v>10</v>
      </c>
      <c r="E28" s="7"/>
      <c r="F28" s="14" t="s">
        <v>11</v>
      </c>
      <c r="G28" s="7"/>
      <c r="H28" s="7"/>
      <c r="I28" s="7"/>
      <c r="J28" s="8"/>
    </row>
    <row r="29" spans="1:10" x14ac:dyDescent="0.25">
      <c r="A29" s="7"/>
      <c r="B29" s="9">
        <v>660000</v>
      </c>
      <c r="C29" s="14" t="s">
        <v>3</v>
      </c>
      <c r="D29" s="30">
        <v>340</v>
      </c>
      <c r="E29" s="14" t="s">
        <v>4</v>
      </c>
      <c r="F29" s="31">
        <f>B29/D29</f>
        <v>1941.1764705882354</v>
      </c>
      <c r="G29" s="7"/>
      <c r="H29" s="7"/>
      <c r="I29" s="7"/>
      <c r="J29" s="8"/>
    </row>
    <row r="30" spans="1:10" x14ac:dyDescent="0.25">
      <c r="A30" s="7"/>
      <c r="B30" s="6"/>
      <c r="C30" s="7"/>
      <c r="D30" s="7"/>
      <c r="E30" s="7"/>
      <c r="F30" s="7"/>
      <c r="G30" s="7"/>
      <c r="H30" s="7"/>
      <c r="I30" s="7"/>
      <c r="J30" s="8"/>
    </row>
    <row r="31" spans="1:10" x14ac:dyDescent="0.25">
      <c r="A31" s="7"/>
      <c r="B31" s="6"/>
      <c r="C31" s="39" t="s">
        <v>12</v>
      </c>
      <c r="D31" s="39"/>
      <c r="E31" s="14" t="s">
        <v>4</v>
      </c>
      <c r="F31" s="22">
        <v>1502</v>
      </c>
      <c r="G31" s="7"/>
      <c r="H31" s="7"/>
      <c r="I31" s="7"/>
      <c r="J31" s="8"/>
    </row>
    <row r="32" spans="1:10" x14ac:dyDescent="0.25">
      <c r="A32" s="7"/>
      <c r="B32" s="6"/>
      <c r="C32" s="7"/>
      <c r="D32" s="7"/>
      <c r="E32" s="7"/>
      <c r="F32" s="23"/>
      <c r="G32" s="7"/>
      <c r="H32" s="7"/>
      <c r="I32" s="7"/>
      <c r="J32" s="8"/>
    </row>
    <row r="33" spans="1:10" x14ac:dyDescent="0.25">
      <c r="A33" s="7"/>
      <c r="B33" s="15"/>
      <c r="C33" s="16"/>
      <c r="D33" s="38" t="s">
        <v>13</v>
      </c>
      <c r="E33" s="38" t="s">
        <v>4</v>
      </c>
      <c r="F33" s="32">
        <f>F29-F31</f>
        <v>439.17647058823536</v>
      </c>
      <c r="G33" s="17" t="str">
        <f>IF(F29=F31, "Per Pupil Lease Cost is the same as the state", IF(F29&gt;F31, "Per Pupil Lease Cost is higher than the state", IF(F29&lt;F31, "Per Pupil Lease Cost is lower than the state")))</f>
        <v>Per Pupil Lease Cost is higher than the state</v>
      </c>
      <c r="H33" s="16"/>
      <c r="I33" s="16"/>
      <c r="J33" s="18"/>
    </row>
    <row r="34" spans="1:10" x14ac:dyDescent="0.25">
      <c r="F34" s="33"/>
    </row>
  </sheetData>
  <sheetProtection algorithmName="SHA-512" hashValue="s2BWJ59nFbzRqrQwIIqZK1Gqm76oAImMHqj7AC7YDLP1aDCRVxzFQgkVjQp3ul6P08xOJDTwW9nWI3ueO9T59A==" saltValue="/WLonn1x6NtEcvm4PNkcdg==" spinCount="100000" sheet="1" selectLockedCells="1"/>
  <protectedRanges>
    <protectedRange sqref="B8 D8" name="Range1_1"/>
    <protectedRange sqref="B16 D16" name="Range1_2"/>
  </protectedRanges>
  <mergeCells count="9">
    <mergeCell ref="C31:D31"/>
    <mergeCell ref="B27:H27"/>
    <mergeCell ref="D1:H2"/>
    <mergeCell ref="C4:I4"/>
    <mergeCell ref="B6:H6"/>
    <mergeCell ref="B14:H14"/>
    <mergeCell ref="B22:H22"/>
    <mergeCell ref="B10:E10"/>
    <mergeCell ref="D25:F25"/>
  </mergeCells>
  <pageMargins left="0.25" right="0.25" top="0.75" bottom="0.75" header="0.3" footer="0.3"/>
  <pageSetup orientation="landscape" r:id="rId1"/>
  <headerFooter>
    <oddFooter>&amp;RApril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Gutierrez</dc:creator>
  <cp:lastModifiedBy>Adan Gutierrez</cp:lastModifiedBy>
  <cp:lastPrinted>2016-03-28T14:21:18Z</cp:lastPrinted>
  <dcterms:created xsi:type="dcterms:W3CDTF">2016-03-16T16:43:49Z</dcterms:created>
  <dcterms:modified xsi:type="dcterms:W3CDTF">2016-05-16T21:27:51Z</dcterms:modified>
</cp:coreProperties>
</file>